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1770" windowWidth="20385" windowHeight="8985"/>
  </bookViews>
  <sheets>
    <sheet name="заголовочная" sheetId="1" r:id="rId1"/>
    <sheet name="цели, виды деятельности" sheetId="2" r:id="rId2"/>
    <sheet name="услуги" sheetId="3" r:id="rId3"/>
    <sheet name="балансовая" sheetId="4" r:id="rId4"/>
    <sheet name="фин. состояние" sheetId="5" r:id="rId5"/>
    <sheet name="2022" sheetId="31" r:id="rId6"/>
    <sheet name="2023" sheetId="30" r:id="rId7"/>
    <sheet name="2024" sheetId="6" r:id="rId8"/>
    <sheet name="закупка ТРУ" sheetId="8" r:id="rId9"/>
  </sheets>
  <definedNames>
    <definedName name="___INDEX_SHEET___ASAP_Utilities" localSheetId="5">#REF!</definedName>
    <definedName name="___INDEX_SHEET___ASAP_Utilities" localSheetId="6">#REF!</definedName>
    <definedName name="___INDEX_SHEET___ASAP_Utilities">#REF!</definedName>
    <definedName name="_xlnm._FilterDatabase" localSheetId="5" hidden="1">'2022'!$A$7:$I$7</definedName>
    <definedName name="_xlnm._FilterDatabase" localSheetId="6" hidden="1">'2023'!$A$7:$I$7</definedName>
    <definedName name="_xlnm._FilterDatabase" localSheetId="7" hidden="1">'2024'!$A$7:$I$7</definedName>
    <definedName name="_xlnm._FilterDatabase" localSheetId="8" hidden="1">'закупка ТРУ'!$A$7:$I$7</definedName>
    <definedName name="_xlnm._FilterDatabase" localSheetId="4" hidden="1">'фин. состояние'!$A$6:$H$29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3">'фин. состояние'!$3:$6</definedName>
    <definedName name="_xlnm.Print_Titles" localSheetId="0">'цели, виды деятельности'!#REF!</definedName>
    <definedName name="_xlnm.Print_Titles" localSheetId="8">#REF!</definedName>
    <definedName name="_xlnm.Print_Titles" localSheetId="2">балансовая!$3:$5</definedName>
    <definedName name="_xlnm.Print_Titles" localSheetId="4">'2024'!$4:$7</definedName>
    <definedName name="_xlnm.Print_Titles" localSheetId="1">услуги!#REF!</definedName>
    <definedName name="_xlnm.Print_Area" localSheetId="5">'2022'!$A$2:$I$49</definedName>
    <definedName name="_xlnm.Print_Area" localSheetId="6">'2023'!$A$2:$I$46</definedName>
    <definedName name="_xlnm.Print_Area" localSheetId="7">'2024'!$A$2:$I$46</definedName>
    <definedName name="_xlnm.Print_Area" localSheetId="8">'закупка ТРУ'!$A$1:$L$12</definedName>
    <definedName name="_xlnm.Print_Area" localSheetId="2">услуги!$A$1:$L$5</definedName>
    <definedName name="_xlnm.Print_Area" localSheetId="4">'фин. состояние'!$A$1:$C$29</definedName>
  </definedNames>
  <calcPr calcId="145621" iterate="1"/>
</workbook>
</file>

<file path=xl/calcChain.xml><?xml version="1.0" encoding="utf-8"?>
<calcChain xmlns="http://schemas.openxmlformats.org/spreadsheetml/2006/main">
  <c r="D41" i="6" l="1"/>
  <c r="D40" i="6"/>
  <c r="D38" i="6"/>
  <c r="D37" i="6"/>
  <c r="D35" i="6"/>
  <c r="D33" i="6"/>
  <c r="I32" i="6"/>
  <c r="F32" i="6"/>
  <c r="E32" i="6"/>
  <c r="D29" i="6"/>
  <c r="D28" i="6"/>
  <c r="D27" i="6"/>
  <c r="E26" i="6"/>
  <c r="D26" i="6" s="1"/>
  <c r="D25" i="6"/>
  <c r="D22" i="6"/>
  <c r="D21" i="6"/>
  <c r="D20" i="6"/>
  <c r="D19" i="6"/>
  <c r="I18" i="6"/>
  <c r="F18" i="6"/>
  <c r="D18" i="6" s="1"/>
  <c r="E18" i="6"/>
  <c r="I17" i="6"/>
  <c r="F17" i="6"/>
  <c r="D17" i="6" s="1"/>
  <c r="E17" i="6"/>
  <c r="I16" i="6"/>
  <c r="I8" i="6" s="1"/>
  <c r="H16" i="6"/>
  <c r="G16" i="6"/>
  <c r="I10" i="6"/>
  <c r="D41" i="30"/>
  <c r="D40" i="30"/>
  <c r="D38" i="30"/>
  <c r="D37" i="30"/>
  <c r="D35" i="30"/>
  <c r="D33" i="30"/>
  <c r="I32" i="30"/>
  <c r="F32" i="30"/>
  <c r="E32" i="30"/>
  <c r="D32" i="30" s="1"/>
  <c r="D29" i="30"/>
  <c r="D28" i="30"/>
  <c r="D27" i="30"/>
  <c r="E26" i="30"/>
  <c r="D26" i="30" s="1"/>
  <c r="D25" i="30"/>
  <c r="D22" i="30"/>
  <c r="D21" i="30"/>
  <c r="D20" i="30"/>
  <c r="D19" i="30"/>
  <c r="I18" i="30"/>
  <c r="F18" i="30"/>
  <c r="E18" i="30"/>
  <c r="E17" i="30" s="1"/>
  <c r="I17" i="30"/>
  <c r="F17" i="30"/>
  <c r="I16" i="30"/>
  <c r="I8" i="30" s="1"/>
  <c r="H16" i="30"/>
  <c r="G16" i="30"/>
  <c r="I10" i="30"/>
  <c r="F18" i="31"/>
  <c r="E18" i="31"/>
  <c r="E17" i="31" s="1"/>
  <c r="F17" i="31"/>
  <c r="F32" i="31"/>
  <c r="E32" i="31"/>
  <c r="D32" i="6" l="1"/>
  <c r="D16" i="6" s="1"/>
  <c r="E16" i="6"/>
  <c r="F16" i="6"/>
  <c r="D18" i="30"/>
  <c r="D17" i="30"/>
  <c r="D16" i="30" s="1"/>
  <c r="E16" i="30"/>
  <c r="F16" i="30"/>
  <c r="D32" i="31"/>
  <c r="D18" i="31"/>
  <c r="F16" i="31"/>
  <c r="D17" i="31"/>
  <c r="D20" i="31"/>
  <c r="D21" i="31"/>
  <c r="D22" i="31"/>
  <c r="E10" i="6" l="1"/>
  <c r="D10" i="6" s="1"/>
  <c r="E8" i="6"/>
  <c r="F13" i="6"/>
  <c r="D13" i="6" s="1"/>
  <c r="F8" i="6"/>
  <c r="F13" i="30"/>
  <c r="D13" i="30" s="1"/>
  <c r="F8" i="30"/>
  <c r="E10" i="30"/>
  <c r="D10" i="30" s="1"/>
  <c r="E8" i="30"/>
  <c r="D8" i="30" s="1"/>
  <c r="D19" i="31"/>
  <c r="D8" i="6" l="1"/>
  <c r="D25" i="31"/>
  <c r="D41" i="31" l="1"/>
  <c r="D40" i="31"/>
  <c r="D38" i="31"/>
  <c r="D37" i="31"/>
  <c r="D35" i="31"/>
  <c r="D33" i="31"/>
  <c r="I32" i="31"/>
  <c r="D29" i="31"/>
  <c r="D28" i="31"/>
  <c r="D27" i="31"/>
  <c r="E26" i="31"/>
  <c r="E16" i="31" s="1"/>
  <c r="I18" i="31"/>
  <c r="H16" i="31"/>
  <c r="G16" i="31"/>
  <c r="F13" i="31" l="1"/>
  <c r="G10" i="8"/>
  <c r="I17" i="31"/>
  <c r="D26" i="31"/>
  <c r="D16" i="31" s="1"/>
  <c r="F8" i="31" l="1"/>
  <c r="D13" i="31"/>
  <c r="I16" i="31"/>
  <c r="I10" i="31" s="1"/>
  <c r="F10" i="8"/>
  <c r="F8" i="8" s="1"/>
  <c r="E10" i="8"/>
  <c r="E8" i="8" s="1"/>
  <c r="E10" i="31"/>
  <c r="G8" i="8"/>
  <c r="D10" i="8"/>
  <c r="D8" i="8" s="1"/>
  <c r="D10" i="31" l="1"/>
  <c r="I8" i="8"/>
  <c r="H8" i="8"/>
  <c r="I8" i="31"/>
  <c r="E8" i="31"/>
  <c r="D8" i="31" s="1"/>
</calcChain>
</file>

<file path=xl/sharedStrings.xml><?xml version="1.0" encoding="utf-8"?>
<sst xmlns="http://schemas.openxmlformats.org/spreadsheetml/2006/main" count="626" uniqueCount="218">
  <si>
    <t/>
  </si>
  <si>
    <t>УТВЕРЖДАЮ:</t>
  </si>
  <si>
    <t>ПЛАН ФИНАНСОВО-ХОЗЯЙСТВЕННОЙ ДЕЯТЕЛЬНОСТИ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</si>
  <si>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</si>
  <si>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</si>
  <si>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</si>
  <si>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</si>
  <si>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</si>
  <si>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</si>
  <si>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</si>
  <si>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</si>
  <si>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</si>
  <si>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</si>
  <si>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</si>
  <si>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</si>
  <si>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</si>
  <si>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</si>
  <si>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</si>
  <si>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</si>
  <si>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</si>
  <si>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</si>
  <si>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</si>
  <si>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</si>
  <si>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</si>
  <si>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</si>
  <si>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субсидии на иные цели</t>
  </si>
  <si>
    <t>субсидии на осуществление капитальных вложений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</si>
  <si>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</si>
  <si>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</si>
  <si>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</si>
  <si>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</si>
  <si>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</si>
  <si>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</si>
  <si>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</si>
  <si>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</si>
  <si>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</si>
  <si>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</si>
  <si>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</si>
  <si>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</si>
  <si>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</si>
  <si>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</si>
  <si>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</si>
  <si>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</si>
  <si>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</si>
  <si>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</si>
  <si>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</si>
  <si>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</si>
  <si>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</si>
  <si>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</si>
  <si>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</si>
  <si>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</si>
  <si>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</si>
  <si>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</si>
  <si>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</si>
  <si>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</si>
  <si>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</si>
  <si>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</si>
  <si>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(подпись)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</si>
  <si>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</si>
  <si>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</si>
  <si>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</si>
  <si>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</si>
  <si>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</si>
  <si>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</si>
  <si>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</si>
  <si>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</si>
  <si>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</si>
  <si>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</si>
  <si>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</si>
  <si>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</si>
  <si>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</si>
  <si>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</si>
  <si>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</si>
  <si>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</si>
  <si>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</si>
  <si>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</si>
  <si>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</si>
  <si>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</si>
  <si>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</si>
  <si>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</si>
  <si>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в соответствии с ведомственным перечнем услуг (работ), сформированным учредителем (загружается в систему в формате xml, выгруженного из системы "Электронный бюджет")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</si>
  <si>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</si>
  <si>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</si>
  <si>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</si>
  <si>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</si>
  <si>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</si>
  <si>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</si>
  <si>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</si>
  <si>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</si>
  <si>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</si>
  <si>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</si>
  <si>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</si>
  <si>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</si>
  <si>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№ пп</t>
  </si>
  <si>
    <t>эквивалент определения даты в Excel: =ЕСЛИ(ДЕНЬ(СЕГОДНЯ())&lt;=20;ДАТА(ГОД(СЕГОДНЯ());МЕСЯЦ(СЕГОДНЯ())-1;1);ДАТА(ГОД(СЕГОДНЯ());МЕСЯЦ(СЕГОДНЯ());1))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</si>
  <si>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</si>
  <si>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</si>
  <si>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</si>
  <si>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</si>
  <si>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</si>
  <si>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</si>
  <si>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</si>
  <si>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</si>
  <si>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</si>
  <si>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</si>
  <si>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</si>
  <si>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</si>
  <si>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</si>
  <si>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</si>
  <si>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Таблица 1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</si>
  <si>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</si>
  <si>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</si>
  <si>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</si>
  <si>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</si>
  <si>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</si>
  <si>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</si>
  <si>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</si>
  <si>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</si>
  <si>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</si>
  <si>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</si>
  <si>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</si>
  <si>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</si>
  <si>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</si>
  <si>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</si>
  <si>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</si>
  <si>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земельного налога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</si>
  <si>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</si>
  <si>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</si>
  <si>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</si>
  <si>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</si>
  <si>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</si>
  <si>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</si>
  <si>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</si>
  <si>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</si>
  <si>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</si>
  <si>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</si>
  <si>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</si>
  <si>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</si>
  <si>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</si>
  <si>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</si>
  <si>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</si>
  <si>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</si>
  <si>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</si>
  <si>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</si>
  <si>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</si>
  <si>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</si>
  <si>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</si>
  <si>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</si>
  <si>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</si>
  <si>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</si>
  <si>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</si>
  <si>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</si>
  <si>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</si>
  <si>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</si>
  <si>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</si>
  <si>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</si>
  <si>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Таблица 3</t>
  </si>
  <si>
    <t>1) показатели граф 4 - 12 по строке 0001 должны быть равны сумме показателей соответствующих граф по строкам 1001 и 2001;
2) показатели графы 4 по строкам 0001, 1001 и 2001 должны быть равны сумме показателей граф 7 и 10 по соответствующим строкам;
3) показатели графы 5 по строкам 0001, 1001 и 2001 должны быть равны сумме показателей граф 8 и 11 по соответствующим строкам;
4) показатели графы 6 по строкам 0001, 1001 и 2001 должны быть равны сумме показателей граф 9 и 12 по соответствующим строкам;
5) показатели по строке 0001 граф 7 - 9 по каждому году формирования показателей выплат по расходам на закупку товаров, работ, услуг:
а) для бюджетных учреждений не могут быть меньше показателей по строке 260 в графах 5 - 8 Таблицы 2 на соответствующий год;
б) для автономных учреждений не могут быть меньше показателей по строке 260 в графе 7 Таблицы 2 на соответствующий год;
6) для бюджетных учреждений показатели строки 0001 граф 10 - 12 не могут быть больше показателей строки 260 графы 9 Таблицы 2 на соответствующий год;
7) показатели строки 0001 граф 10 - 12 должны быть равны нулю, если все закупки товаров, работ и услуг осуществляются в соответствии с Федеральным законом № 44-ФЗ.</t>
  </si>
  <si>
    <t>Наименование муниципального учреждения:</t>
  </si>
  <si>
    <t>Адрес фактического местонахождения:</t>
  </si>
  <si>
    <t>Сведения о балансовой стоимости имущества учреждения по состоянию на___________________________________</t>
  </si>
  <si>
    <t xml:space="preserve">                                                                                                                                              (дата составления плана)</t>
  </si>
  <si>
    <t>(последняя отчетная дата, предшествующая дате составления плана)</t>
  </si>
  <si>
    <t xml:space="preserve">                                                                   по состоянию на _________________________________________________________________________________________</t>
  </si>
  <si>
    <t>денежные средства учреждения на счетах, открытых в органах Федерального казначейства</t>
  </si>
  <si>
    <t>субсидия на финансовое обеспечение выполнения муниципального задания</t>
  </si>
  <si>
    <t>гранты в форме субсидий</t>
  </si>
  <si>
    <t xml:space="preserve">                                                                (дата составления плана)</t>
  </si>
  <si>
    <t>Код по реестру участников бюджетного процесса, а также юридических лиц, не являющихся участниками бюджетного процесса (код УБП)</t>
  </si>
  <si>
    <t xml:space="preserve">                                                                      (дата составления плана) </t>
  </si>
  <si>
    <t>Управление образования администрации Унечского муниципального района</t>
  </si>
  <si>
    <t>Осуществление образовательной деятельности по основным общеобразовательным программам начального общего. основного общего и (или) среднего общего образования. а также предоставление образовательных услуг населению.</t>
  </si>
  <si>
    <t>Осуществление образовательного процесса по программам начального общего образования. основного общего образования. среднего общего образования и дополнительного образования детей и взрослых</t>
  </si>
  <si>
    <t>Использование и совершенствование методики образовательного процесса и образовательных технологий</t>
  </si>
  <si>
    <t>Разработка и утверждение образовательных программ и учебных планов</t>
  </si>
  <si>
    <t>Разработка и утверждение концепции развития учреждения</t>
  </si>
  <si>
    <t>Самостоятельный выбор системы оценок. форм. порядка и периодичности промежуточной аттестации обучающихся</t>
  </si>
  <si>
    <t>Выбор формы. средств и методов обучения и воспитания обучающихся в разновозрастных объединениях. в том числе организация выставочной деятельности обучающихся и педагогов. другие культурно-массовые мероприятия с детьми и подростками</t>
  </si>
  <si>
    <t>Осуществление текущего контроля успеваемости и промежуточной аттестации бучающихся</t>
  </si>
  <si>
    <t>Апробация инновационных образовательных технологий и учебно-методических пособий</t>
  </si>
  <si>
    <t>Оказание дополнительных образовательных услуг (на договорной основе). в том числе за плату. за пределами образовательных программ. определяющих статус Учреждения. перечень которых устанавливается в соответствующем Положении об оказании платных образовательных услуг и порядке их предоставления</t>
  </si>
  <si>
    <t>Привлечение для осуществления деятельности. предусмотренной уставом. дополнительных источников финансовых и материальных средств</t>
  </si>
  <si>
    <t>Осуществление иной. не запрещенной деятельностив соответствии с законодательством Российской Федерации</t>
  </si>
  <si>
    <t xml:space="preserve">  </t>
  </si>
  <si>
    <t>Ч52370</t>
  </si>
  <si>
    <t>243315   Брянская область   Унечский район с. Найтоповичи ул. Октябрьская д.18</t>
  </si>
  <si>
    <t>000000000001530122611794000301000301001100101</t>
  </si>
  <si>
    <t>Реализация основных общеобразовательных программ среднего общего образования</t>
  </si>
  <si>
    <t>не указано</t>
  </si>
  <si>
    <t>Очная</t>
  </si>
  <si>
    <t>нет</t>
  </si>
  <si>
    <t>80.21.12</t>
  </si>
  <si>
    <t>Физические лица</t>
  </si>
  <si>
    <t xml:space="preserve">                                                                      (дата составления плана) Найтоповичи</t>
  </si>
  <si>
    <t>Начальник управления образования Козырева Г. В.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</si>
  <si>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2023 год</t>
    </r>
  </si>
  <si>
    <t>классное руководство</t>
  </si>
  <si>
    <t>211.1.1</t>
  </si>
  <si>
    <t>начисления на классное руководство</t>
  </si>
  <si>
    <t>211.2.1</t>
  </si>
  <si>
    <t>Показатели выплат по расходам
на закупку товаров, работ, услуг учреждения на 2022 год</t>
  </si>
  <si>
    <t>на 2022 год (очередной финансовый год)</t>
  </si>
  <si>
    <t>на 2023 год (первый год планового периода)</t>
  </si>
  <si>
    <t>на 2024 год (второй год планового периода)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</si>
  <si>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  
                                                                                                                                                                            2022 год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</si>
  <si>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2024 год</t>
    </r>
  </si>
  <si>
    <t xml:space="preserve">питание </t>
  </si>
  <si>
    <t>002 0702 0240214723 130</t>
  </si>
  <si>
    <t>002 0702 0241280310 180</t>
  </si>
  <si>
    <t xml:space="preserve"> 002 0702 0240280310 611                          002 0702 0240214721 611 </t>
  </si>
  <si>
    <t>002 0702 0240253030 612</t>
  </si>
  <si>
    <t xml:space="preserve"> 002 0702 0240280310 611   </t>
  </si>
  <si>
    <t>002 0702 02402L3040 611         002 0702 0240282350 612</t>
  </si>
  <si>
    <t>на 2022 год и плановый период 2023 и 2024 годы</t>
  </si>
  <si>
    <t>Дата составления:25 июля 2022 год</t>
  </si>
  <si>
    <t>"25" июля 2022 г.</t>
  </si>
  <si>
    <t>Муниципальное общеобразовательное учреждение -
Средняя общеобразовательная школа села Найтоповичи Унечского района Брянской области</t>
  </si>
  <si>
    <t>МОУ – СОШ с.Найтоповичи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</si>
</sst>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Segoe UI"/>
      <family val="2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44" fontId="0" fillId="0" borderId="0">
      <alignment vertical="top" wrapText="1"/>
    </xf>
    <xf numFmtId="0" fontId="9" fillId="0" borderId="0"/>
    <xf numFmtId="1" fontId="13" fillId="0" borderId="2">
      <alignment horizontal="center" vertical="top" shrinkToFit="1"/>
    </xf>
  </cellStyleXfs>
  <cellXfs count="88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 indent="2"/>
    </xf>
    <xf numFmtId="4" fontId="6" fillId="0" borderId="2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44" fontId="7" fillId="0" borderId="0" xfId="0" applyNumberFormat="1" applyFont="1" applyFill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vertical="top" wrapText="1"/>
    </xf>
    <xf numFmtId="0" fontId="6" fillId="0" borderId="4" xfId="0" applyNumberFormat="1" applyFont="1" applyFill="1" applyBorder="1" applyAlignment="1">
      <alignment horizontal="left" vertical="center" wrapText="1" indent="1"/>
    </xf>
    <xf numFmtId="0" fontId="6" fillId="0" borderId="4" xfId="0" applyNumberFormat="1" applyFont="1" applyFill="1" applyBorder="1" applyAlignment="1">
      <alignment horizontal="left" vertical="center" wrapText="1" indent="2"/>
    </xf>
    <xf numFmtId="44" fontId="6" fillId="0" borderId="0" xfId="0" applyNumberFormat="1" applyFont="1" applyFill="1" applyAlignment="1">
      <alignment horizontal="right" vertical="top" wrapText="1"/>
    </xf>
    <xf numFmtId="44" fontId="6" fillId="0" borderId="0" xfId="0" applyNumberFormat="1" applyFont="1" applyFill="1" applyAlignment="1">
      <alignment vertical="center" wrapText="1"/>
    </xf>
    <xf numFmtId="44" fontId="6" fillId="0" borderId="0" xfId="0" applyNumberFormat="1" applyFont="1" applyFill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indent="4"/>
    </xf>
    <xf numFmtId="0" fontId="6" fillId="0" borderId="2" xfId="0" applyNumberFormat="1" applyFont="1" applyFill="1" applyBorder="1" applyAlignment="1">
      <alignment horizontal="left" vertical="center" wrapText="1" indent="5"/>
    </xf>
    <xf numFmtId="0" fontId="5" fillId="0" borderId="2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44" fontId="6" fillId="0" borderId="3" xfId="0" applyNumberFormat="1" applyFont="1" applyFill="1" applyBorder="1" applyAlignment="1">
      <alignment vertical="top" wrapText="1"/>
    </xf>
    <xf numFmtId="44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vertical="top" wrapText="1"/>
    </xf>
    <xf numFmtId="0" fontId="11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top" wrapText="1"/>
    </xf>
    <xf numFmtId="44" fontId="1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0" fontId="12" fillId="0" borderId="3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Alignment="1" applyProtection="1">
      <alignment horizontal="center" vertical="center" wrapText="1" shrinkToFi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4" fontId="10" fillId="0" borderId="11" xfId="0" applyNumberFormat="1" applyFont="1" applyFill="1" applyBorder="1" applyAlignment="1">
      <alignment horizontal="left" vertical="top" wrapText="1"/>
    </xf>
    <xf numFmtId="44" fontId="10" fillId="0" borderId="0" xfId="0" applyNumberFormat="1" applyFont="1" applyFill="1" applyAlignment="1">
      <alignment horizontal="left" vertical="top" wrapText="1"/>
    </xf>
    <xf numFmtId="44" fontId="10" fillId="0" borderId="12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</cellXfs>
  <cellStyles count="3">
    <cellStyle name="xl34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23"/>
  <sheetViews>
    <sheetView tabSelected="1" zoomScale="75" zoomScaleNormal="75" zoomScaleSheetLayoutView="115" workbookViewId="0">
      <selection activeCell="J24" sqref="J24"/>
    </sheetView>
  </sheetViews>
  <sheetFormatPr defaultColWidth="9.33203125" defaultRowHeight="12.75" x14ac:dyDescent="0.2"/>
  <cols>
    <col min="1" max="1" width="58.83203125" style="1" customWidth="1"/>
    <col min="2" max="2" width="16" style="1" customWidth="1"/>
    <col min="3" max="3" width="22" style="1" customWidth="1"/>
    <col min="4" max="4" width="11.83203125" style="1" customWidth="1"/>
    <col min="5" max="5" width="16.33203125" style="1" customWidth="1"/>
    <col min="6" max="6" width="7.83203125" style="1" customWidth="1"/>
    <col min="7" max="7" width="40.33203125" style="1" customWidth="1"/>
    <col min="8" max="16384" width="9.33203125" style="1"/>
  </cols>
  <sheetData>
    <row r="1" spans="1:7" ht="1.5" customHeight="1" x14ac:dyDescent="0.2">
      <c r="A1" s="2"/>
      <c r="B1" s="2"/>
      <c r="C1" s="2"/>
      <c r="D1" s="2"/>
      <c r="E1" s="2"/>
      <c r="F1" s="2"/>
      <c r="G1" s="2"/>
    </row>
    <row r="2" spans="1:7" ht="14.45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8" t="s">
        <v>1</v>
      </c>
    </row>
    <row r="3" spans="1:7" ht="11.2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4" t="s">
        <v>0</v>
      </c>
    </row>
    <row r="4" spans="1:7" ht="10.5" customHeight="1" x14ac:dyDescent="0.15">
      <c r="A4" s="3"/>
      <c r="B4" s="3"/>
      <c r="C4" s="3"/>
      <c r="D4" s="3"/>
      <c r="E4" s="3"/>
      <c r="F4" s="3"/>
      <c r="G4" s="5" t="s">
        <v>57</v>
      </c>
    </row>
    <row r="5" spans="1:7" ht="42" customHeight="1" x14ac:dyDescent="0.2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52" t="s">
        <v>194</v>
      </c>
    </row>
    <row r="6" spans="1:7" ht="14.45" customHeight="1" x14ac:dyDescent="0.2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22" t="s">
        <v>215</v>
      </c>
    </row>
    <row r="7" spans="1:7" ht="14.45" customHeight="1" x14ac:dyDescent="0.2">
      <c r="A7" s="3" t="s">
        <v>0</v>
      </c>
      <c r="B7" s="63" t="s">
        <v>2</v>
      </c>
      <c r="C7" s="63"/>
      <c r="D7" s="63"/>
      <c r="E7" s="63"/>
      <c r="F7" s="3" t="s">
        <v>0</v>
      </c>
      <c r="G7" s="3" t="s">
        <v>0</v>
      </c>
    </row>
    <row r="8" spans="1:7" ht="9" customHeight="1" x14ac:dyDescent="0.2">
      <c r="A8" s="3" t="s">
        <v>0</v>
      </c>
      <c r="B8" s="63" t="s">
        <v>0</v>
      </c>
      <c r="C8" s="63"/>
      <c r="D8" s="63"/>
      <c r="E8" s="63"/>
      <c r="F8" s="3" t="s">
        <v>0</v>
      </c>
      <c r="G8" s="3" t="s">
        <v>0</v>
      </c>
    </row>
    <row r="9" spans="1:7" ht="14.25" customHeight="1" x14ac:dyDescent="0.2">
      <c r="A9" s="3" t="s">
        <v>0</v>
      </c>
      <c r="B9" s="64" t="s">
        <v>217</v>
      </c>
      <c r="C9" s="64"/>
      <c r="D9" s="64"/>
      <c r="E9" s="64"/>
      <c r="F9" s="3" t="s">
        <v>0</v>
      </c>
      <c r="G9" s="3" t="s">
        <v>0</v>
      </c>
    </row>
    <row r="10" spans="1:7" ht="14.25" customHeight="1" x14ac:dyDescent="0.2">
      <c r="A10" s="3" t="s">
        <v>0</v>
      </c>
      <c r="B10" s="62"/>
      <c r="C10" s="62"/>
      <c r="D10" s="62"/>
      <c r="E10" s="62"/>
      <c r="F10" s="3" t="s">
        <v>0</v>
      </c>
      <c r="G10" s="3" t="s">
        <v>0</v>
      </c>
    </row>
    <row r="11" spans="1:7" ht="12.75" customHeight="1" x14ac:dyDescent="0.2">
      <c r="A11" s="3" t="s">
        <v>0</v>
      </c>
      <c r="B11" s="64" t="s">
        <v>213</v>
      </c>
      <c r="C11" s="64"/>
      <c r="D11" s="64"/>
      <c r="E11" s="64"/>
      <c r="F11" s="3" t="s">
        <v>0</v>
      </c>
      <c r="G11" s="3" t="s">
        <v>0</v>
      </c>
    </row>
    <row r="12" spans="1:7" ht="18.2" customHeight="1" x14ac:dyDescent="0.2">
      <c r="A12" s="3" t="s">
        <v>0</v>
      </c>
      <c r="B12" s="62"/>
      <c r="C12" s="62"/>
      <c r="D12" s="62"/>
      <c r="E12" s="62"/>
      <c r="F12" s="3" t="s">
        <v>0</v>
      </c>
      <c r="G12" s="3" t="s">
        <v>0</v>
      </c>
    </row>
    <row r="13" spans="1:7" ht="12.75" customHeight="1" x14ac:dyDescent="0.2">
      <c r="A13" s="3" t="s">
        <v>0</v>
      </c>
      <c r="B13" s="62" t="s">
        <v>214</v>
      </c>
      <c r="C13" s="62"/>
      <c r="D13" s="62"/>
      <c r="E13" s="62"/>
      <c r="F13" s="3" t="s">
        <v>0</v>
      </c>
      <c r="G13" s="3" t="s">
        <v>0</v>
      </c>
    </row>
    <row r="14" spans="1:7" ht="21.6" customHeight="1" x14ac:dyDescent="0.2">
      <c r="A14" s="3" t="s">
        <v>0</v>
      </c>
      <c r="B14" s="62" t="s">
        <v>0</v>
      </c>
      <c r="C14" s="62"/>
      <c r="D14" s="62"/>
      <c r="E14" s="3" t="s">
        <v>0</v>
      </c>
      <c r="F14" s="3" t="s">
        <v>0</v>
      </c>
      <c r="G14" s="3" t="s">
        <v>0</v>
      </c>
    </row>
    <row r="15" spans="1:7" ht="29.1" customHeight="1" x14ac:dyDescent="0.2">
      <c r="A15" s="3" t="s">
        <v>158</v>
      </c>
      <c r="B15" s="60" t="s">
        <v>216</v>
      </c>
      <c r="C15" s="60"/>
      <c r="D15" s="60"/>
      <c r="E15" s="60"/>
      <c r="F15" s="60"/>
      <c r="G15" s="60"/>
    </row>
    <row r="16" spans="1:7" ht="46.35" customHeight="1" x14ac:dyDescent="0.2">
      <c r="A16" s="3" t="s">
        <v>168</v>
      </c>
      <c r="B16" s="60" t="s">
        <v>184</v>
      </c>
      <c r="C16" s="60"/>
      <c r="D16" s="60"/>
      <c r="E16" s="60"/>
      <c r="F16" s="60"/>
      <c r="G16" s="60"/>
    </row>
    <row r="17" spans="1:7" ht="24" customHeight="1" x14ac:dyDescent="0.2">
      <c r="A17" s="3" t="s">
        <v>159</v>
      </c>
      <c r="B17" s="60" t="s">
        <v>185</v>
      </c>
      <c r="C17" s="60"/>
      <c r="D17" s="60"/>
      <c r="E17" s="60"/>
      <c r="F17" s="60"/>
      <c r="G17" s="60"/>
    </row>
    <row r="18" spans="1:7" ht="21.6" customHeight="1" x14ac:dyDescent="0.2">
      <c r="A18" s="3"/>
      <c r="B18" s="61" t="s">
        <v>0</v>
      </c>
      <c r="C18" s="61"/>
      <c r="D18" s="61"/>
      <c r="E18" s="61"/>
      <c r="F18" s="61"/>
      <c r="G18" s="61"/>
    </row>
    <row r="19" spans="1:7" ht="47.1" customHeight="1" x14ac:dyDescent="0.2">
      <c r="A19" s="3" t="s">
        <v>3</v>
      </c>
      <c r="B19" s="60">
        <v>3231006196</v>
      </c>
      <c r="C19" s="60"/>
      <c r="D19" s="4" t="s">
        <v>0</v>
      </c>
      <c r="E19" s="61" t="s">
        <v>4</v>
      </c>
      <c r="F19" s="61"/>
      <c r="G19" s="4">
        <v>323101001</v>
      </c>
    </row>
    <row r="20" spans="1:7" ht="21.6" customHeight="1" x14ac:dyDescent="0.2">
      <c r="A20" s="3" t="s">
        <v>0</v>
      </c>
      <c r="B20" s="61" t="s">
        <v>0</v>
      </c>
      <c r="C20" s="61"/>
      <c r="D20" s="3" t="s">
        <v>0</v>
      </c>
      <c r="E20" s="61" t="s">
        <v>0</v>
      </c>
      <c r="F20" s="61"/>
      <c r="G20" s="3" t="s">
        <v>0</v>
      </c>
    </row>
    <row r="21" spans="1:7" ht="28.35" customHeight="1" x14ac:dyDescent="0.2">
      <c r="A21" s="39" t="s">
        <v>5</v>
      </c>
      <c r="B21" s="60" t="s">
        <v>170</v>
      </c>
      <c r="C21" s="60"/>
      <c r="D21" s="60"/>
      <c r="E21" s="60"/>
      <c r="F21" s="60"/>
      <c r="G21" s="60"/>
    </row>
    <row r="22" spans="1:7" ht="21.6" customHeight="1" x14ac:dyDescent="0.2">
      <c r="A22" s="3" t="s">
        <v>0</v>
      </c>
      <c r="B22" s="61" t="s">
        <v>0</v>
      </c>
      <c r="C22" s="61"/>
      <c r="D22" s="61"/>
      <c r="E22" s="61"/>
      <c r="F22" s="61"/>
      <c r="G22" s="61"/>
    </row>
    <row r="23" spans="1:7" ht="14.45" customHeight="1" x14ac:dyDescent="0.2">
      <c r="A23" s="3" t="s">
        <v>6</v>
      </c>
      <c r="B23" s="6" t="s">
        <v>7</v>
      </c>
      <c r="C23" s="3" t="s">
        <v>0</v>
      </c>
      <c r="D23" s="3" t="s">
        <v>0</v>
      </c>
      <c r="E23" s="3" t="s">
        <v>8</v>
      </c>
      <c r="F23" s="6" t="s">
        <v>9</v>
      </c>
      <c r="G23" s="3" t="s">
        <v>0</v>
      </c>
    </row>
  </sheetData>
  <mergeCells count="18">
    <mergeCell ref="B7:E7"/>
    <mergeCell ref="B8:E8"/>
    <mergeCell ref="B9:E9"/>
    <mergeCell ref="B10:E10"/>
    <mergeCell ref="B11:E11"/>
    <mergeCell ref="B12:E12"/>
    <mergeCell ref="B13:E13"/>
    <mergeCell ref="B14:D14"/>
    <mergeCell ref="B15:G15"/>
    <mergeCell ref="B16:G16"/>
    <mergeCell ref="B21:G21"/>
    <mergeCell ref="B22:G22"/>
    <mergeCell ref="B17:G17"/>
    <mergeCell ref="B18:G18"/>
    <mergeCell ref="B19:C19"/>
    <mergeCell ref="E19:F19"/>
    <mergeCell ref="B20:C20"/>
    <mergeCell ref="E20:F20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29"/>
  <sheetViews>
    <sheetView zoomScale="115" zoomScaleNormal="115" zoomScaleSheetLayoutView="115" workbookViewId="0">
      <selection activeCell="A5" sqref="A5"/>
    </sheetView>
  </sheetViews>
  <sheetFormatPr defaultColWidth="9.33203125" defaultRowHeight="12.75" x14ac:dyDescent="0.2"/>
  <cols>
    <col min="1" max="1" width="139.33203125" style="1" customWidth="1"/>
    <col min="2" max="16384" width="9.33203125" style="1"/>
  </cols>
  <sheetData>
    <row r="1" spans="1:1" ht="21" customHeight="1" x14ac:dyDescent="0.2">
      <c r="A1" s="46" t="s">
        <v>58</v>
      </c>
    </row>
    <row r="2" spans="1:1" ht="21" customHeight="1" x14ac:dyDescent="0.2">
      <c r="A2" s="65" t="s">
        <v>171</v>
      </c>
    </row>
    <row r="3" spans="1:1" ht="12" customHeight="1" x14ac:dyDescent="0.2">
      <c r="A3" s="66"/>
    </row>
    <row r="4" spans="1:1" ht="21" hidden="1" customHeight="1" x14ac:dyDescent="0.2">
      <c r="A4" s="67"/>
    </row>
    <row r="5" spans="1:1" ht="21" customHeight="1" x14ac:dyDescent="0.2">
      <c r="A5" s="46" t="s">
        <v>60</v>
      </c>
    </row>
    <row r="6" spans="1:1" ht="30" customHeight="1" x14ac:dyDescent="0.2">
      <c r="A6" s="42" t="s">
        <v>172</v>
      </c>
    </row>
    <row r="7" spans="1:1" ht="21" customHeight="1" x14ac:dyDescent="0.2">
      <c r="A7" s="42" t="s">
        <v>173</v>
      </c>
    </row>
    <row r="8" spans="1:1" ht="21" customHeight="1" x14ac:dyDescent="0.2">
      <c r="A8" s="42" t="s">
        <v>174</v>
      </c>
    </row>
    <row r="9" spans="1:1" ht="18.75" customHeight="1" x14ac:dyDescent="0.2">
      <c r="A9" s="44" t="s">
        <v>175</v>
      </c>
    </row>
    <row r="10" spans="1:1" ht="19.5" customHeight="1" x14ac:dyDescent="0.2">
      <c r="A10" s="44" t="s">
        <v>176</v>
      </c>
    </row>
    <row r="11" spans="1:1" ht="47.25" x14ac:dyDescent="0.2">
      <c r="A11" s="44" t="s">
        <v>177</v>
      </c>
    </row>
    <row r="12" spans="1:1" ht="15.75" x14ac:dyDescent="0.2">
      <c r="A12" s="44" t="s">
        <v>178</v>
      </c>
    </row>
    <row r="13" spans="1:1" ht="15.75" x14ac:dyDescent="0.2">
      <c r="A13" s="44" t="s">
        <v>179</v>
      </c>
    </row>
    <row r="14" spans="1:1" ht="49.5" customHeight="1" x14ac:dyDescent="0.2">
      <c r="A14" s="45" t="s">
        <v>180</v>
      </c>
    </row>
    <row r="15" spans="1:1" ht="31.5" x14ac:dyDescent="0.2">
      <c r="A15" s="45" t="s">
        <v>181</v>
      </c>
    </row>
    <row r="16" spans="1:1" ht="15.75" x14ac:dyDescent="0.2">
      <c r="A16" s="45" t="s">
        <v>182</v>
      </c>
    </row>
    <row r="17" spans="1:1" ht="15.75" x14ac:dyDescent="0.2">
      <c r="A17" s="43"/>
    </row>
    <row r="18" spans="1:1" ht="15.75" x14ac:dyDescent="0.2">
      <c r="A18" s="43"/>
    </row>
    <row r="19" spans="1:1" ht="15.75" x14ac:dyDescent="0.2">
      <c r="A19" s="43"/>
    </row>
    <row r="20" spans="1:1" ht="15.75" x14ac:dyDescent="0.2">
      <c r="A20" s="43"/>
    </row>
    <row r="21" spans="1:1" ht="15.75" x14ac:dyDescent="0.2">
      <c r="A21" s="43"/>
    </row>
    <row r="22" spans="1:1" ht="15.75" x14ac:dyDescent="0.2">
      <c r="A22" s="43"/>
    </row>
    <row r="23" spans="1:1" ht="15.75" x14ac:dyDescent="0.2">
      <c r="A23" s="43"/>
    </row>
    <row r="24" spans="1:1" ht="15.75" x14ac:dyDescent="0.2">
      <c r="A24" s="43"/>
    </row>
    <row r="25" spans="1:1" ht="15.75" x14ac:dyDescent="0.2">
      <c r="A25" s="43"/>
    </row>
    <row r="26" spans="1:1" ht="15.75" x14ac:dyDescent="0.2">
      <c r="A26" s="43"/>
    </row>
    <row r="27" spans="1:1" ht="15.75" x14ac:dyDescent="0.2">
      <c r="A27" s="43"/>
    </row>
    <row r="28" spans="1:1" ht="15.75" x14ac:dyDescent="0.2">
      <c r="A28" s="43"/>
    </row>
    <row r="29" spans="1:1" ht="15.75" x14ac:dyDescent="0.2">
      <c r="A29" s="43"/>
    </row>
  </sheetData>
  <mergeCells count="1">
    <mergeCell ref="A2:A4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L5"/>
  <sheetViews>
    <sheetView zoomScale="115" zoomScaleNormal="115" zoomScaleSheetLayoutView="130" workbookViewId="0">
      <selection activeCell="A4" sqref="A4:L4"/>
    </sheetView>
  </sheetViews>
  <sheetFormatPr defaultColWidth="9.33203125" defaultRowHeight="14.25" x14ac:dyDescent="0.2"/>
  <cols>
    <col min="1" max="1" width="21.1640625" style="7" customWidth="1"/>
    <col min="2" max="2" width="12.33203125" style="7" customWidth="1"/>
    <col min="3" max="3" width="24.83203125" style="7" customWidth="1"/>
    <col min="4" max="9" width="14.33203125" style="7" customWidth="1"/>
    <col min="10" max="10" width="11.83203125" style="7" customWidth="1"/>
    <col min="11" max="11" width="9.33203125" style="7"/>
    <col min="12" max="12" width="26.33203125" style="7" customWidth="1"/>
    <col min="13" max="16384" width="9.33203125" style="7"/>
  </cols>
  <sheetData>
    <row r="1" spans="1:12" ht="37.5" customHeight="1" x14ac:dyDescent="0.2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69.75" customHeight="1" x14ac:dyDescent="0.2">
      <c r="A2" s="8" t="s">
        <v>71</v>
      </c>
      <c r="B2" s="8" t="s">
        <v>61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72</v>
      </c>
      <c r="I2" s="8" t="s">
        <v>67</v>
      </c>
      <c r="J2" s="8" t="s">
        <v>68</v>
      </c>
      <c r="K2" s="8" t="s">
        <v>69</v>
      </c>
      <c r="L2" s="8" t="s">
        <v>70</v>
      </c>
    </row>
    <row r="3" spans="1:12" ht="16.5" customHeight="1" x14ac:dyDescent="0.2">
      <c r="A3" s="34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6.5" customHeight="1" x14ac:dyDescent="0.2">
      <c r="A4" s="32" t="s">
        <v>186</v>
      </c>
      <c r="B4" s="35"/>
      <c r="C4" s="35" t="s">
        <v>187</v>
      </c>
      <c r="D4" s="35" t="s">
        <v>188</v>
      </c>
      <c r="E4" s="35" t="s">
        <v>188</v>
      </c>
      <c r="F4" s="35" t="s">
        <v>188</v>
      </c>
      <c r="G4" s="35" t="s">
        <v>189</v>
      </c>
      <c r="H4" s="35" t="s">
        <v>190</v>
      </c>
      <c r="I4" s="35"/>
      <c r="J4" s="35" t="s">
        <v>190</v>
      </c>
      <c r="K4" s="35" t="s">
        <v>191</v>
      </c>
      <c r="L4" s="35" t="s">
        <v>192</v>
      </c>
    </row>
    <row r="5" spans="1:12" ht="16.5" customHeight="1" x14ac:dyDescent="0.2">
      <c r="A5" s="35"/>
      <c r="B5" s="35"/>
      <c r="C5" s="35"/>
      <c r="D5" s="35"/>
      <c r="E5" s="35"/>
      <c r="F5" s="35"/>
      <c r="G5" s="36"/>
      <c r="H5" s="36"/>
      <c r="I5" s="35"/>
      <c r="J5" s="35"/>
      <c r="K5" s="35"/>
      <c r="L5" s="35"/>
    </row>
  </sheetData>
  <mergeCells count="1">
    <mergeCell ref="A1:L1"/>
  </mergeCells>
  <printOptions horizontalCentered="1"/>
  <pageMargins left="0.19685040000000001" right="3.9370079999999997E-3" top="0.39370080000000002" bottom="0.39370080000000002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11"/>
  <sheetViews>
    <sheetView zoomScaleNormal="100" zoomScaleSheetLayoutView="115" workbookViewId="0">
      <selection activeCell="B14" sqref="B14"/>
    </sheetView>
  </sheetViews>
  <sheetFormatPr defaultColWidth="9.33203125" defaultRowHeight="14.25" x14ac:dyDescent="0.2"/>
  <cols>
    <col min="1" max="1" width="142" style="7" customWidth="1"/>
    <col min="2" max="2" width="23.33203125" style="7" customWidth="1"/>
    <col min="3" max="16384" width="9.33203125" style="7"/>
  </cols>
  <sheetData>
    <row r="1" spans="1:2" x14ac:dyDescent="0.2">
      <c r="A1" s="41" t="s">
        <v>160</v>
      </c>
    </row>
    <row r="2" spans="1:2" ht="12.6" customHeight="1" x14ac:dyDescent="0.2">
      <c r="A2" s="70" t="s">
        <v>161</v>
      </c>
      <c r="B2" s="70"/>
    </row>
    <row r="3" spans="1:2" ht="12.75" customHeight="1" x14ac:dyDescent="0.2">
      <c r="A3" s="69"/>
      <c r="B3" s="69"/>
    </row>
    <row r="4" spans="1:2" ht="14.25" customHeight="1" x14ac:dyDescent="0.2">
      <c r="A4" s="9" t="s">
        <v>10</v>
      </c>
      <c r="B4" s="9" t="s">
        <v>11</v>
      </c>
    </row>
    <row r="5" spans="1:2" ht="22.5" customHeight="1" x14ac:dyDescent="0.2">
      <c r="A5" s="10" t="s">
        <v>12</v>
      </c>
      <c r="B5" s="10" t="s">
        <v>13</v>
      </c>
    </row>
    <row r="6" spans="1:2" ht="18" customHeight="1" x14ac:dyDescent="0.2">
      <c r="A6" s="11" t="s">
        <v>77</v>
      </c>
      <c r="B6" s="13">
        <v>22398102</v>
      </c>
    </row>
    <row r="7" spans="1:2" ht="33.75" customHeight="1" x14ac:dyDescent="0.2">
      <c r="A7" s="12" t="s">
        <v>74</v>
      </c>
      <c r="B7" s="13">
        <v>22398102</v>
      </c>
    </row>
    <row r="8" spans="1:2" ht="30" customHeight="1" x14ac:dyDescent="0.2">
      <c r="A8" s="12" t="s">
        <v>75</v>
      </c>
      <c r="B8" s="13"/>
    </row>
    <row r="9" spans="1:2" ht="33.75" customHeight="1" x14ac:dyDescent="0.2">
      <c r="A9" s="12" t="s">
        <v>76</v>
      </c>
      <c r="B9" s="13"/>
    </row>
    <row r="10" spans="1:2" ht="20.25" customHeight="1" x14ac:dyDescent="0.2">
      <c r="A10" s="11" t="s">
        <v>78</v>
      </c>
      <c r="B10" s="13">
        <v>6119119.4900000002</v>
      </c>
    </row>
    <row r="11" spans="1:2" ht="18" customHeight="1" x14ac:dyDescent="0.2">
      <c r="A11" s="12" t="s">
        <v>79</v>
      </c>
      <c r="B11" s="13">
        <v>1343096</v>
      </c>
    </row>
  </sheetData>
  <mergeCells count="2">
    <mergeCell ref="A3:B3"/>
    <mergeCell ref="A2:B2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29"/>
  <sheetViews>
    <sheetView topLeftCell="B4" zoomScaleNormal="100" zoomScaleSheetLayoutView="115" workbookViewId="0">
      <selection activeCell="C28" sqref="C28"/>
    </sheetView>
  </sheetViews>
  <sheetFormatPr defaultRowHeight="12.75" x14ac:dyDescent="0.2"/>
  <cols>
    <col min="2" max="2" width="142" customWidth="1"/>
    <col min="3" max="3" width="19.33203125" customWidth="1"/>
    <col min="4" max="4" width="59" customWidth="1"/>
  </cols>
  <sheetData>
    <row r="1" spans="1:4" ht="14.25" x14ac:dyDescent="0.2">
      <c r="C1" s="21" t="s">
        <v>109</v>
      </c>
    </row>
    <row r="2" spans="1:4" ht="18.75" customHeight="1" x14ac:dyDescent="0.2">
      <c r="A2" s="72" t="s">
        <v>15</v>
      </c>
      <c r="B2" s="72"/>
      <c r="C2" s="72"/>
      <c r="D2" s="71" t="s">
        <v>94</v>
      </c>
    </row>
    <row r="3" spans="1:4" ht="18.75" customHeight="1" x14ac:dyDescent="0.2">
      <c r="A3" s="73" t="s">
        <v>163</v>
      </c>
      <c r="B3" s="73"/>
      <c r="C3" s="73"/>
      <c r="D3" s="71"/>
    </row>
    <row r="4" spans="1:4" ht="12.6" customHeight="1" x14ac:dyDescent="0.2">
      <c r="A4" s="40"/>
      <c r="B4" s="40" t="s">
        <v>162</v>
      </c>
      <c r="C4" s="40"/>
      <c r="D4" s="71"/>
    </row>
    <row r="5" spans="1:4" ht="21.75" customHeight="1" x14ac:dyDescent="0.2">
      <c r="A5" s="14" t="s">
        <v>93</v>
      </c>
      <c r="B5" s="14" t="s">
        <v>10</v>
      </c>
      <c r="C5" s="9" t="s">
        <v>95</v>
      </c>
      <c r="D5" s="71"/>
    </row>
    <row r="6" spans="1:4" ht="14.25" customHeight="1" x14ac:dyDescent="0.2">
      <c r="A6" s="17">
        <v>1</v>
      </c>
      <c r="B6" s="17">
        <v>2</v>
      </c>
      <c r="C6" s="10">
        <v>3</v>
      </c>
      <c r="D6" s="16"/>
    </row>
    <row r="7" spans="1:4" ht="20.25" customHeight="1" x14ac:dyDescent="0.2">
      <c r="A7" s="17">
        <v>1</v>
      </c>
      <c r="B7" s="15" t="s">
        <v>16</v>
      </c>
      <c r="C7" s="13">
        <v>28517221.489999998</v>
      </c>
      <c r="D7" s="7"/>
    </row>
    <row r="8" spans="1:4" ht="20.25" customHeight="1" x14ac:dyDescent="0.2">
      <c r="A8" s="17"/>
      <c r="B8" s="15" t="s">
        <v>81</v>
      </c>
      <c r="C8" s="13"/>
      <c r="D8" s="7"/>
    </row>
    <row r="9" spans="1:4" ht="20.25" customHeight="1" x14ac:dyDescent="0.2">
      <c r="A9" s="17" t="s">
        <v>96</v>
      </c>
      <c r="B9" s="19" t="s">
        <v>82</v>
      </c>
      <c r="C9" s="13">
        <v>22398102</v>
      </c>
      <c r="D9" s="7"/>
    </row>
    <row r="10" spans="1:4" ht="20.25" customHeight="1" x14ac:dyDescent="0.2">
      <c r="A10" s="17"/>
      <c r="B10" s="19" t="s">
        <v>24</v>
      </c>
      <c r="C10" s="13"/>
      <c r="D10" s="7"/>
    </row>
    <row r="11" spans="1:4" ht="20.25" customHeight="1" x14ac:dyDescent="0.2">
      <c r="A11" s="17" t="s">
        <v>97</v>
      </c>
      <c r="B11" s="20" t="s">
        <v>83</v>
      </c>
      <c r="C11" s="13">
        <v>12818179.800000001</v>
      </c>
      <c r="D11" s="18"/>
    </row>
    <row r="12" spans="1:4" ht="20.25" customHeight="1" x14ac:dyDescent="0.2">
      <c r="A12" s="17" t="s">
        <v>98</v>
      </c>
      <c r="B12" s="19" t="s">
        <v>84</v>
      </c>
      <c r="C12" s="13">
        <v>1343096</v>
      </c>
      <c r="D12" s="7"/>
    </row>
    <row r="13" spans="1:4" ht="20.25" customHeight="1" x14ac:dyDescent="0.2">
      <c r="A13" s="17"/>
      <c r="B13" s="19" t="s">
        <v>24</v>
      </c>
      <c r="C13" s="13"/>
      <c r="D13" s="7"/>
    </row>
    <row r="14" spans="1:4" ht="20.25" customHeight="1" x14ac:dyDescent="0.2">
      <c r="A14" s="17" t="s">
        <v>99</v>
      </c>
      <c r="B14" s="20" t="s">
        <v>83</v>
      </c>
      <c r="C14" s="13">
        <v>691673.23</v>
      </c>
      <c r="D14" s="7"/>
    </row>
    <row r="15" spans="1:4" ht="20.25" customHeight="1" x14ac:dyDescent="0.2">
      <c r="A15" s="17">
        <v>2</v>
      </c>
      <c r="B15" s="15" t="s">
        <v>17</v>
      </c>
      <c r="C15" s="13"/>
      <c r="D15" s="7"/>
    </row>
    <row r="16" spans="1:4" ht="20.25" customHeight="1" x14ac:dyDescent="0.2">
      <c r="A16" s="17"/>
      <c r="B16" s="15" t="s">
        <v>81</v>
      </c>
      <c r="C16" s="13"/>
      <c r="D16" s="7"/>
    </row>
    <row r="17" spans="1:4" ht="20.25" customHeight="1" x14ac:dyDescent="0.2">
      <c r="A17" s="17" t="s">
        <v>100</v>
      </c>
      <c r="B17" s="19" t="s">
        <v>85</v>
      </c>
      <c r="C17" s="13"/>
      <c r="D17" s="7"/>
    </row>
    <row r="18" spans="1:4" ht="20.25" customHeight="1" x14ac:dyDescent="0.2">
      <c r="A18" s="17"/>
      <c r="B18" s="19" t="s">
        <v>24</v>
      </c>
      <c r="C18" s="13"/>
      <c r="D18" s="7"/>
    </row>
    <row r="19" spans="1:4" ht="20.25" customHeight="1" x14ac:dyDescent="0.2">
      <c r="A19" s="17" t="s">
        <v>101</v>
      </c>
      <c r="B19" s="20" t="s">
        <v>164</v>
      </c>
      <c r="C19" s="13"/>
      <c r="D19" s="7"/>
    </row>
    <row r="20" spans="1:4" ht="20.25" customHeight="1" x14ac:dyDescent="0.2">
      <c r="A20" s="17" t="s">
        <v>102</v>
      </c>
      <c r="B20" s="20" t="s">
        <v>86</v>
      </c>
      <c r="C20" s="13"/>
      <c r="D20" s="7"/>
    </row>
    <row r="21" spans="1:4" ht="20.25" customHeight="1" x14ac:dyDescent="0.2">
      <c r="A21" s="17" t="s">
        <v>103</v>
      </c>
      <c r="B21" s="19" t="s">
        <v>87</v>
      </c>
      <c r="C21" s="13"/>
      <c r="D21" s="7"/>
    </row>
    <row r="22" spans="1:4" ht="20.25" customHeight="1" x14ac:dyDescent="0.2">
      <c r="A22" s="17" t="s">
        <v>104</v>
      </c>
      <c r="B22" s="19" t="s">
        <v>88</v>
      </c>
      <c r="C22" s="13"/>
      <c r="D22" s="7"/>
    </row>
    <row r="23" spans="1:4" ht="20.25" customHeight="1" x14ac:dyDescent="0.2">
      <c r="A23" s="17" t="s">
        <v>105</v>
      </c>
      <c r="B23" s="19" t="s">
        <v>89</v>
      </c>
      <c r="C23" s="13"/>
      <c r="D23" s="7"/>
    </row>
    <row r="24" spans="1:4" ht="20.25" customHeight="1" x14ac:dyDescent="0.2">
      <c r="A24" s="17">
        <v>3</v>
      </c>
      <c r="B24" s="15" t="s">
        <v>18</v>
      </c>
      <c r="C24" s="13">
        <v>133114.92000000001</v>
      </c>
      <c r="D24" s="7"/>
    </row>
    <row r="25" spans="1:4" ht="20.25" customHeight="1" x14ac:dyDescent="0.2">
      <c r="A25" s="17"/>
      <c r="B25" s="15" t="s">
        <v>81</v>
      </c>
      <c r="C25" s="13"/>
      <c r="D25" s="7"/>
    </row>
    <row r="26" spans="1:4" ht="20.25" customHeight="1" x14ac:dyDescent="0.2">
      <c r="A26" s="17" t="s">
        <v>106</v>
      </c>
      <c r="B26" s="19" t="s">
        <v>90</v>
      </c>
      <c r="C26" s="13"/>
      <c r="D26" s="7"/>
    </row>
    <row r="27" spans="1:4" ht="20.25" customHeight="1" x14ac:dyDescent="0.2">
      <c r="A27" s="17" t="s">
        <v>107</v>
      </c>
      <c r="B27" s="19" t="s">
        <v>91</v>
      </c>
      <c r="C27" s="13">
        <v>133114.92000000001</v>
      </c>
      <c r="D27" s="7"/>
    </row>
    <row r="28" spans="1:4" ht="20.25" customHeight="1" x14ac:dyDescent="0.2">
      <c r="A28" s="17"/>
      <c r="B28" s="20" t="s">
        <v>24</v>
      </c>
      <c r="C28" s="13"/>
      <c r="D28" s="7"/>
    </row>
    <row r="29" spans="1:4" ht="20.25" customHeight="1" x14ac:dyDescent="0.2">
      <c r="A29" s="17" t="s">
        <v>108</v>
      </c>
      <c r="B29" s="20" t="s">
        <v>92</v>
      </c>
      <c r="C29" s="13"/>
      <c r="D29" s="7"/>
    </row>
  </sheetData>
  <mergeCells count="3">
    <mergeCell ref="D2:D5"/>
    <mergeCell ref="A2:C2"/>
    <mergeCell ref="A3:C3"/>
  </mergeCells>
  <printOptions horizontalCentered="1"/>
  <pageMargins left="0.19685040000000001" right="3.9370079999999997E-3" top="0.39370080000000002" bottom="0.39370080000000002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49"/>
  <sheetViews>
    <sheetView view="pageBreakPreview" topLeftCell="A7" zoomScale="115" zoomScaleNormal="100" zoomScaleSheetLayoutView="115" workbookViewId="0">
      <selection activeCell="A7" sqref="A7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9.16406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204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193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48" t="s">
        <v>38</v>
      </c>
      <c r="C8" s="50" t="s">
        <v>39</v>
      </c>
      <c r="D8" s="58">
        <f>E8+F8+G8+H8+I8</f>
        <v>15711385.250000002</v>
      </c>
      <c r="E8" s="58">
        <f>E16</f>
        <v>13773561.690000001</v>
      </c>
      <c r="F8" s="58">
        <f>F16</f>
        <v>1317103.56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47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47" t="s">
        <v>43</v>
      </c>
      <c r="C10" s="49" t="s">
        <v>207</v>
      </c>
      <c r="D10" s="13">
        <f>E10+I10</f>
        <v>14394281.690000001</v>
      </c>
      <c r="E10" s="13">
        <f>E16</f>
        <v>13773561.690000001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47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47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47" t="s">
        <v>49</v>
      </c>
      <c r="C13" s="49" t="s">
        <v>208</v>
      </c>
      <c r="D13" s="13">
        <f>F13</f>
        <v>1317103.56</v>
      </c>
      <c r="E13" s="59" t="s">
        <v>39</v>
      </c>
      <c r="F13" s="13">
        <f>F16</f>
        <v>1317103.56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47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47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48" t="s">
        <v>55</v>
      </c>
      <c r="C16" s="54" t="s">
        <v>39</v>
      </c>
      <c r="D16" s="58">
        <f>D17+D26+D32</f>
        <v>15711385.25</v>
      </c>
      <c r="E16" s="58">
        <f>E17+E26+E32</f>
        <v>13773561.690000001</v>
      </c>
      <c r="F16" s="58">
        <f>F17+F26+F32</f>
        <v>1317103.56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47">
        <v>210</v>
      </c>
      <c r="C17" s="49" t="s">
        <v>209</v>
      </c>
      <c r="D17" s="13">
        <f>E17+F17+G17+H17+I17</f>
        <v>11618774.49</v>
      </c>
      <c r="E17" s="13">
        <f>E18+E23+E24+E25</f>
        <v>10973094.49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47">
        <v>211</v>
      </c>
      <c r="C18" s="49" t="s">
        <v>209</v>
      </c>
      <c r="D18" s="13">
        <f>E18+F18+G18+H18+I18</f>
        <v>11312374.49</v>
      </c>
      <c r="E18" s="13">
        <f>E19+E21+E20+E22</f>
        <v>10666694.49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47" t="s">
        <v>121</v>
      </c>
      <c r="C19" s="49" t="s">
        <v>209</v>
      </c>
      <c r="D19" s="13">
        <f>E19+F19+G19+H19+I19</f>
        <v>8233860.5599999996</v>
      </c>
      <c r="E19" s="13">
        <v>8222140.5599999996</v>
      </c>
      <c r="F19" s="13"/>
      <c r="G19" s="13"/>
      <c r="H19" s="13"/>
      <c r="I19" s="13">
        <v>11720</v>
      </c>
    </row>
    <row r="20" spans="1:9" ht="27" customHeight="1" x14ac:dyDescent="0.2">
      <c r="A20" s="26" t="s">
        <v>196</v>
      </c>
      <c r="B20" s="53" t="s">
        <v>197</v>
      </c>
      <c r="C20" s="49" t="s">
        <v>210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136.5" customHeight="1" x14ac:dyDescent="0.2">
      <c r="A21" s="26" t="s">
        <v>122</v>
      </c>
      <c r="B21" s="47" t="s">
        <v>123</v>
      </c>
      <c r="C21" s="49" t="s">
        <v>209</v>
      </c>
      <c r="D21" s="13">
        <f t="shared" si="3"/>
        <v>2453553.9300000002</v>
      </c>
      <c r="E21" s="13">
        <v>2444553.9300000002</v>
      </c>
      <c r="F21" s="13"/>
      <c r="G21" s="13"/>
      <c r="H21" s="13"/>
      <c r="I21" s="13">
        <v>9000</v>
      </c>
    </row>
    <row r="22" spans="1:9" ht="48.75" customHeight="1" x14ac:dyDescent="0.2">
      <c r="A22" s="26" t="s">
        <v>198</v>
      </c>
      <c r="B22" s="53" t="s">
        <v>199</v>
      </c>
      <c r="C22" s="49" t="s">
        <v>210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49.5" customHeight="1" x14ac:dyDescent="0.2">
      <c r="A23" s="25" t="s">
        <v>118</v>
      </c>
      <c r="B23" s="47">
        <v>212</v>
      </c>
      <c r="C23" s="54"/>
      <c r="D23" s="13"/>
      <c r="E23" s="13"/>
      <c r="F23" s="13"/>
      <c r="G23" s="13"/>
      <c r="H23" s="13"/>
      <c r="I23" s="13"/>
    </row>
    <row r="24" spans="1:9" ht="37.5" customHeight="1" x14ac:dyDescent="0.2">
      <c r="A24" s="25" t="s">
        <v>119</v>
      </c>
      <c r="B24" s="47">
        <v>213</v>
      </c>
      <c r="C24" s="49" t="s">
        <v>209</v>
      </c>
      <c r="D24" s="13"/>
      <c r="E24" s="13"/>
      <c r="F24" s="13"/>
      <c r="G24" s="13"/>
      <c r="H24" s="13"/>
      <c r="I24" s="13"/>
    </row>
    <row r="25" spans="1:9" ht="36" customHeight="1" x14ac:dyDescent="0.2">
      <c r="A25" s="12" t="s">
        <v>113</v>
      </c>
      <c r="B25" s="47">
        <v>220</v>
      </c>
      <c r="C25" s="49" t="s">
        <v>209</v>
      </c>
      <c r="D25" s="13">
        <f>E25+F25+G25+H25+I25</f>
        <v>306400</v>
      </c>
      <c r="E25" s="13">
        <v>306400</v>
      </c>
      <c r="F25" s="13"/>
      <c r="G25" s="13"/>
      <c r="H25" s="13"/>
      <c r="I25" s="13"/>
    </row>
    <row r="26" spans="1:9" ht="36" customHeight="1" x14ac:dyDescent="0.2">
      <c r="A26" s="12" t="s">
        <v>114</v>
      </c>
      <c r="B26" s="47">
        <v>230</v>
      </c>
      <c r="C26" s="49" t="s">
        <v>211</v>
      </c>
      <c r="D26" s="13">
        <f t="shared" ref="D26:D41" si="4">E26+F26+G26+H26+I26</f>
        <v>369999</v>
      </c>
      <c r="E26" s="13">
        <f>E27+E28+E29</f>
        <v>369999</v>
      </c>
      <c r="F26" s="13"/>
      <c r="G26" s="13"/>
      <c r="H26" s="13"/>
      <c r="I26" s="13"/>
    </row>
    <row r="27" spans="1:9" ht="30" customHeight="1" x14ac:dyDescent="0.2">
      <c r="A27" s="25" t="s">
        <v>124</v>
      </c>
      <c r="B27" s="47">
        <v>231</v>
      </c>
      <c r="C27" s="49" t="s">
        <v>211</v>
      </c>
      <c r="D27" s="13">
        <f t="shared" si="4"/>
        <v>263240</v>
      </c>
      <c r="E27" s="13">
        <v>263240</v>
      </c>
      <c r="F27" s="13"/>
      <c r="G27" s="13"/>
      <c r="H27" s="13"/>
      <c r="I27" s="13"/>
    </row>
    <row r="28" spans="1:9" ht="20.25" customHeight="1" x14ac:dyDescent="0.2">
      <c r="A28" s="25" t="s">
        <v>125</v>
      </c>
      <c r="B28" s="47">
        <v>232</v>
      </c>
      <c r="C28" s="49" t="s">
        <v>211</v>
      </c>
      <c r="D28" s="13">
        <f t="shared" si="4"/>
        <v>96903</v>
      </c>
      <c r="E28" s="13">
        <v>96903</v>
      </c>
      <c r="F28" s="13"/>
      <c r="G28" s="13"/>
      <c r="H28" s="13"/>
      <c r="I28" s="13"/>
    </row>
    <row r="29" spans="1:9" ht="20.25" customHeight="1" x14ac:dyDescent="0.2">
      <c r="A29" s="25" t="s">
        <v>126</v>
      </c>
      <c r="B29" s="47">
        <v>233</v>
      </c>
      <c r="C29" s="49" t="s">
        <v>211</v>
      </c>
      <c r="D29" s="13">
        <f t="shared" si="4"/>
        <v>9856</v>
      </c>
      <c r="E29" s="13">
        <v>9856</v>
      </c>
      <c r="F29" s="13"/>
      <c r="G29" s="13"/>
      <c r="H29" s="13"/>
      <c r="I29" s="13"/>
    </row>
    <row r="30" spans="1:9" ht="39" customHeight="1" x14ac:dyDescent="0.2">
      <c r="A30" s="12" t="s">
        <v>115</v>
      </c>
      <c r="B30" s="47">
        <v>240</v>
      </c>
      <c r="C30" s="49"/>
      <c r="D30" s="13"/>
      <c r="E30" s="13"/>
      <c r="F30" s="13"/>
      <c r="G30" s="13"/>
      <c r="H30" s="13"/>
      <c r="I30" s="13"/>
    </row>
    <row r="31" spans="1:9" ht="48.75" customHeight="1" x14ac:dyDescent="0.2">
      <c r="A31" s="12" t="s">
        <v>116</v>
      </c>
      <c r="B31" s="47">
        <v>250</v>
      </c>
      <c r="C31" s="49"/>
      <c r="D31" s="13"/>
      <c r="E31" s="13"/>
      <c r="F31" s="13"/>
      <c r="G31" s="13"/>
      <c r="H31" s="13"/>
      <c r="I31" s="13"/>
    </row>
    <row r="32" spans="1:9" ht="34.5" customHeight="1" x14ac:dyDescent="0.2">
      <c r="A32" s="12" t="s">
        <v>117</v>
      </c>
      <c r="B32" s="47">
        <v>260</v>
      </c>
      <c r="C32" s="54" t="s">
        <v>39</v>
      </c>
      <c r="D32" s="13">
        <f t="shared" ref="D32" si="5">E32+F32+G32+H32+I32</f>
        <v>3722611.7600000002</v>
      </c>
      <c r="E32" s="13">
        <f>E33+E34+E35+E36+E37+E38+E40+E41+E39</f>
        <v>2430468.2000000002</v>
      </c>
      <c r="F32" s="13">
        <f>F33+F34+F35+F36+F37+F38+F40+F41+F39</f>
        <v>692143.56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47">
        <v>261</v>
      </c>
      <c r="C33" s="49" t="s">
        <v>211</v>
      </c>
      <c r="D33" s="13">
        <f t="shared" si="4"/>
        <v>7760</v>
      </c>
      <c r="E33" s="13">
        <v>7760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47">
        <v>262</v>
      </c>
      <c r="C34" s="49" t="s">
        <v>211</v>
      </c>
      <c r="D34" s="13"/>
      <c r="E34" s="13">
        <v>0</v>
      </c>
      <c r="F34" s="13"/>
      <c r="G34" s="13"/>
      <c r="H34" s="13"/>
      <c r="I34" s="13"/>
    </row>
    <row r="35" spans="1:9" ht="26.25" customHeight="1" x14ac:dyDescent="0.2">
      <c r="A35" s="25" t="s">
        <v>129</v>
      </c>
      <c r="B35" s="47">
        <v>263</v>
      </c>
      <c r="C35" s="49" t="s">
        <v>211</v>
      </c>
      <c r="D35" s="13">
        <f t="shared" si="4"/>
        <v>1647423.2</v>
      </c>
      <c r="E35" s="13">
        <v>1647423.2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47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47">
        <v>265</v>
      </c>
      <c r="C37" s="49" t="s">
        <v>211</v>
      </c>
      <c r="D37" s="13">
        <f t="shared" si="4"/>
        <v>260190</v>
      </c>
      <c r="E37" s="13">
        <v>260190</v>
      </c>
      <c r="F37" s="13"/>
      <c r="G37" s="13"/>
      <c r="H37" s="13"/>
      <c r="I37" s="13"/>
    </row>
    <row r="38" spans="1:9" ht="26.25" customHeight="1" x14ac:dyDescent="0.2">
      <c r="A38" s="25" t="s">
        <v>132</v>
      </c>
      <c r="B38" s="47">
        <v>266</v>
      </c>
      <c r="C38" s="49" t="s">
        <v>211</v>
      </c>
      <c r="D38" s="13">
        <f t="shared" si="4"/>
        <v>219390</v>
      </c>
      <c r="E38" s="13">
        <v>219390</v>
      </c>
      <c r="F38" s="13"/>
      <c r="G38" s="13"/>
      <c r="H38" s="13"/>
      <c r="I38" s="13"/>
    </row>
    <row r="39" spans="1:9" ht="26.25" customHeight="1" x14ac:dyDescent="0.2">
      <c r="A39" s="25" t="s">
        <v>206</v>
      </c>
      <c r="B39" s="54">
        <v>266.10000000000002</v>
      </c>
      <c r="C39" s="57" t="s">
        <v>212</v>
      </c>
      <c r="D39" s="13"/>
      <c r="E39" s="13">
        <v>6050</v>
      </c>
      <c r="F39" s="13">
        <v>287600</v>
      </c>
      <c r="G39" s="13"/>
      <c r="H39" s="13"/>
      <c r="I39" s="13"/>
    </row>
    <row r="40" spans="1:9" ht="33.75" customHeight="1" x14ac:dyDescent="0.2">
      <c r="A40" s="25" t="s">
        <v>133</v>
      </c>
      <c r="B40" s="47">
        <v>267</v>
      </c>
      <c r="C40" s="49" t="s">
        <v>209</v>
      </c>
      <c r="D40" s="13">
        <f t="shared" si="4"/>
        <v>426355</v>
      </c>
      <c r="E40" s="13">
        <v>91355</v>
      </c>
      <c r="F40" s="13">
        <v>335000</v>
      </c>
      <c r="G40" s="13"/>
      <c r="H40" s="13"/>
      <c r="I40" s="13"/>
    </row>
    <row r="41" spans="1:9" ht="34.5" customHeight="1" x14ac:dyDescent="0.2">
      <c r="A41" s="25" t="s">
        <v>134</v>
      </c>
      <c r="B41" s="47">
        <v>268</v>
      </c>
      <c r="C41" s="49" t="s">
        <v>209</v>
      </c>
      <c r="D41" s="13">
        <f t="shared" si="4"/>
        <v>867843.56</v>
      </c>
      <c r="E41" s="13">
        <v>198300</v>
      </c>
      <c r="F41" s="13">
        <v>69543.56</v>
      </c>
      <c r="G41" s="13"/>
      <c r="H41" s="13"/>
      <c r="I41" s="13">
        <v>600000</v>
      </c>
    </row>
    <row r="42" spans="1:9" ht="38.25" customHeight="1" x14ac:dyDescent="0.2">
      <c r="A42" s="27" t="s">
        <v>135</v>
      </c>
      <c r="B42" s="48">
        <v>300</v>
      </c>
      <c r="C42" s="54"/>
      <c r="D42" s="13"/>
      <c r="E42" s="13"/>
      <c r="F42" s="13"/>
      <c r="G42" s="13"/>
      <c r="H42" s="13"/>
      <c r="I42" s="13"/>
    </row>
    <row r="43" spans="1:9" ht="20.25" customHeight="1" x14ac:dyDescent="0.2">
      <c r="A43" s="24" t="s">
        <v>136</v>
      </c>
      <c r="B43" s="47">
        <v>310</v>
      </c>
      <c r="C43" s="54"/>
      <c r="D43" s="13"/>
      <c r="E43" s="13"/>
      <c r="F43" s="13"/>
      <c r="G43" s="13"/>
      <c r="H43" s="13"/>
      <c r="I43" s="13"/>
    </row>
    <row r="44" spans="1:9" ht="20.25" customHeight="1" x14ac:dyDescent="0.2">
      <c r="A44" s="24" t="s">
        <v>137</v>
      </c>
      <c r="B44" s="47">
        <v>320</v>
      </c>
      <c r="C44" s="54"/>
      <c r="D44" s="13"/>
      <c r="E44" s="13"/>
      <c r="F44" s="13"/>
      <c r="G44" s="13"/>
      <c r="H44" s="13"/>
      <c r="I44" s="13"/>
    </row>
    <row r="45" spans="1:9" ht="32.25" customHeight="1" x14ac:dyDescent="0.2">
      <c r="A45" s="27" t="s">
        <v>140</v>
      </c>
      <c r="B45" s="48">
        <v>400</v>
      </c>
      <c r="C45" s="54"/>
      <c r="D45" s="13"/>
      <c r="E45" s="13"/>
      <c r="F45" s="13"/>
      <c r="G45" s="13"/>
      <c r="H45" s="13"/>
      <c r="I45" s="13"/>
    </row>
    <row r="46" spans="1:9" ht="21.75" customHeight="1" x14ac:dyDescent="0.2">
      <c r="A46" s="24" t="s">
        <v>138</v>
      </c>
      <c r="B46" s="47">
        <v>410</v>
      </c>
      <c r="C46" s="54"/>
      <c r="D46" s="13"/>
      <c r="E46" s="13"/>
      <c r="F46" s="13"/>
      <c r="G46" s="13"/>
      <c r="H46" s="13"/>
      <c r="I46" s="13"/>
    </row>
    <row r="47" spans="1:9" ht="21.75" customHeight="1" x14ac:dyDescent="0.2">
      <c r="A47" s="24" t="s">
        <v>139</v>
      </c>
      <c r="B47" s="47">
        <v>420</v>
      </c>
      <c r="C47" s="54"/>
      <c r="D47" s="13"/>
      <c r="E47" s="13"/>
      <c r="F47" s="13"/>
      <c r="G47" s="13"/>
      <c r="H47" s="13"/>
      <c r="I47" s="13"/>
    </row>
    <row r="48" spans="1:9" ht="23.25" customHeight="1" x14ac:dyDescent="0.2">
      <c r="A48" s="27" t="s">
        <v>141</v>
      </c>
      <c r="B48" s="48">
        <v>500</v>
      </c>
      <c r="C48" s="54"/>
      <c r="D48" s="13"/>
      <c r="E48" s="13"/>
      <c r="F48" s="13"/>
      <c r="G48" s="13"/>
      <c r="H48" s="13"/>
      <c r="I48" s="13"/>
    </row>
    <row r="49" spans="1:9" ht="23.25" customHeight="1" x14ac:dyDescent="0.2">
      <c r="A49" s="27" t="s">
        <v>56</v>
      </c>
      <c r="B49" s="48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J49"/>
  <sheetViews>
    <sheetView view="pageBreakPreview" topLeftCell="A34" zoomScale="115" zoomScaleNormal="115" zoomScaleSheetLayoutView="115" workbookViewId="0">
      <selection activeCell="D32" sqref="D32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195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12160497.729999999</v>
      </c>
      <c r="E8" s="58">
        <f>E16</f>
        <v>10577969.729999999</v>
      </c>
      <c r="F8" s="58">
        <f>F16</f>
        <v>961808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207</v>
      </c>
      <c r="D10" s="13">
        <f>E10+I10</f>
        <v>11198689.729999999</v>
      </c>
      <c r="E10" s="13">
        <f>E16</f>
        <v>10577969.729999999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208</v>
      </c>
      <c r="D13" s="13">
        <f>F13</f>
        <v>961808</v>
      </c>
      <c r="E13" s="59" t="s">
        <v>39</v>
      </c>
      <c r="F13" s="13">
        <f>F16</f>
        <v>961808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12160497.729999999</v>
      </c>
      <c r="E16" s="58">
        <f>E17+E26+E32</f>
        <v>10577969.729999999</v>
      </c>
      <c r="F16" s="58">
        <f>F17+F26+F32</f>
        <v>961808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209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209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209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196</v>
      </c>
      <c r="B20" s="54" t="s">
        <v>197</v>
      </c>
      <c r="C20" s="49" t="s">
        <v>210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209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198</v>
      </c>
      <c r="B22" s="54" t="s">
        <v>199</v>
      </c>
      <c r="C22" s="49" t="s">
        <v>210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209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209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211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211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211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211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1631524.2</v>
      </c>
      <c r="E32" s="13">
        <f>E33+E34+E35+E36+E37+E38+E40+E41+E39</f>
        <v>694676.2</v>
      </c>
      <c r="F32" s="13">
        <f>F33+F34+F35+F36+F37+F38+F40+F41+F39</f>
        <v>336848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211</v>
      </c>
      <c r="D33" s="13">
        <f t="shared" si="4"/>
        <v>8760</v>
      </c>
      <c r="E33" s="13">
        <v>8760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211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211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211</v>
      </c>
      <c r="D37" s="13">
        <f t="shared" si="4"/>
        <v>0</v>
      </c>
      <c r="E37" s="13">
        <v>0</v>
      </c>
      <c r="F37" s="13"/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211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206</v>
      </c>
      <c r="B39" s="54">
        <v>266.10000000000002</v>
      </c>
      <c r="C39" s="57" t="s">
        <v>212</v>
      </c>
      <c r="D39" s="13"/>
      <c r="E39" s="13"/>
      <c r="F39" s="13">
        <v>287600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209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209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J49"/>
  <sheetViews>
    <sheetView view="pageBreakPreview" topLeftCell="A31" zoomScale="115" zoomScaleNormal="115" zoomScaleSheetLayoutView="115" workbookViewId="0">
      <selection activeCell="F40" sqref="F40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205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10" t="s">
        <v>165</v>
      </c>
      <c r="F6" s="10" t="s">
        <v>25</v>
      </c>
      <c r="G6" s="10" t="s">
        <v>26</v>
      </c>
      <c r="H6" s="10" t="s">
        <v>166</v>
      </c>
      <c r="I6" s="10" t="s">
        <v>27</v>
      </c>
    </row>
    <row r="7" spans="1:10" ht="20.85" customHeight="1" x14ac:dyDescent="0.2">
      <c r="A7" s="10" t="s">
        <v>28</v>
      </c>
      <c r="B7" s="10" t="s">
        <v>29</v>
      </c>
      <c r="C7" s="50">
        <v>3</v>
      </c>
      <c r="D7" s="10" t="s">
        <v>31</v>
      </c>
      <c r="E7" s="10" t="s">
        <v>32</v>
      </c>
      <c r="F7" s="10" t="s">
        <v>33</v>
      </c>
      <c r="G7" s="10">
        <v>7</v>
      </c>
      <c r="H7" s="10" t="s">
        <v>35</v>
      </c>
      <c r="I7" s="10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12249784.729999999</v>
      </c>
      <c r="E8" s="58">
        <f>E16</f>
        <v>10578969.729999999</v>
      </c>
      <c r="F8" s="58">
        <f>F16</f>
        <v>1050095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207</v>
      </c>
      <c r="D10" s="13">
        <f>E10+I10</f>
        <v>11199689.729999999</v>
      </c>
      <c r="E10" s="13">
        <f>E16</f>
        <v>10578969.729999999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208</v>
      </c>
      <c r="D13" s="13">
        <f>F13</f>
        <v>1050095</v>
      </c>
      <c r="E13" s="59" t="s">
        <v>39</v>
      </c>
      <c r="F13" s="13">
        <f>F16</f>
        <v>1050095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12249784.729999999</v>
      </c>
      <c r="E16" s="58">
        <f>E17+E26+E32</f>
        <v>10578969.729999999</v>
      </c>
      <c r="F16" s="58">
        <f>F17+F26+F32</f>
        <v>1050095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209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209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209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196</v>
      </c>
      <c r="B20" s="54" t="s">
        <v>197</v>
      </c>
      <c r="C20" s="49" t="s">
        <v>210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209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198</v>
      </c>
      <c r="B22" s="54" t="s">
        <v>199</v>
      </c>
      <c r="C22" s="49" t="s">
        <v>210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209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209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211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211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211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211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1720811.2</v>
      </c>
      <c r="E32" s="13">
        <f>E33+E34+E35+E36+E37+E38+E40+E41+E39</f>
        <v>695676.2</v>
      </c>
      <c r="F32" s="13">
        <f>F33+F34+F35+F36+F37+F38+F40+F41+F39</f>
        <v>425135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211</v>
      </c>
      <c r="D33" s="13">
        <f t="shared" si="4"/>
        <v>9760</v>
      </c>
      <c r="E33" s="13">
        <v>9760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211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211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211</v>
      </c>
      <c r="D37" s="13">
        <f t="shared" si="4"/>
        <v>78287</v>
      </c>
      <c r="E37" s="13">
        <v>0</v>
      </c>
      <c r="F37" s="13">
        <v>78287</v>
      </c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211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206</v>
      </c>
      <c r="B39" s="54">
        <v>266.10000000000002</v>
      </c>
      <c r="C39" s="57" t="s">
        <v>212</v>
      </c>
      <c r="D39" s="13"/>
      <c r="E39" s="13"/>
      <c r="F39" s="13">
        <v>297600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209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209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19"/>
  <sheetViews>
    <sheetView zoomScale="115" zoomScaleNormal="115" zoomScaleSheetLayoutView="115" workbookViewId="0">
      <selection activeCell="J6" sqref="J6:L6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16.1640625" style="22" customWidth="1"/>
    <col min="4" max="12" width="18" style="22" customWidth="1"/>
    <col min="13" max="16384" width="9.33203125" style="22"/>
  </cols>
  <sheetData>
    <row r="1" spans="1:12" ht="34.35" customHeight="1" x14ac:dyDescent="0.2">
      <c r="A1" s="78" t="s">
        <v>200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23" t="s">
        <v>156</v>
      </c>
    </row>
    <row r="2" spans="1:12" ht="15" customHeight="1" x14ac:dyDescent="0.2">
      <c r="A2" s="84" t="s">
        <v>167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3.75" customHeight="1" x14ac:dyDescent="0.2">
      <c r="A3" s="79" t="s">
        <v>19</v>
      </c>
      <c r="B3" s="79" t="s">
        <v>20</v>
      </c>
      <c r="C3" s="85" t="s">
        <v>142</v>
      </c>
      <c r="D3" s="83" t="s">
        <v>143</v>
      </c>
      <c r="E3" s="83"/>
      <c r="F3" s="83"/>
      <c r="G3" s="83"/>
      <c r="H3" s="83"/>
      <c r="I3" s="83"/>
      <c r="J3" s="83"/>
      <c r="K3" s="83"/>
      <c r="L3" s="83"/>
    </row>
    <row r="4" spans="1:12" ht="26.25" customHeight="1" x14ac:dyDescent="0.2">
      <c r="A4" s="80"/>
      <c r="B4" s="80" t="s">
        <v>0</v>
      </c>
      <c r="C4" s="86"/>
      <c r="D4" s="83" t="s">
        <v>144</v>
      </c>
      <c r="E4" s="83"/>
      <c r="F4" s="83"/>
      <c r="G4" s="83" t="s">
        <v>14</v>
      </c>
      <c r="H4" s="83"/>
      <c r="I4" s="83"/>
      <c r="J4" s="83"/>
      <c r="K4" s="83"/>
      <c r="L4" s="83"/>
    </row>
    <row r="5" spans="1:12" ht="67.5" customHeight="1" x14ac:dyDescent="0.2">
      <c r="A5" s="80"/>
      <c r="B5" s="80"/>
      <c r="C5" s="86"/>
      <c r="D5" s="83"/>
      <c r="E5" s="83"/>
      <c r="F5" s="83"/>
      <c r="G5" s="83" t="s">
        <v>145</v>
      </c>
      <c r="H5" s="83"/>
      <c r="I5" s="83"/>
      <c r="J5" s="83" t="s">
        <v>146</v>
      </c>
      <c r="K5" s="83"/>
      <c r="L5" s="83"/>
    </row>
    <row r="6" spans="1:12" ht="66.75" customHeight="1" x14ac:dyDescent="0.2">
      <c r="A6" s="81"/>
      <c r="B6" s="81"/>
      <c r="C6" s="87"/>
      <c r="D6" s="51" t="s">
        <v>201</v>
      </c>
      <c r="E6" s="51" t="s">
        <v>202</v>
      </c>
      <c r="F6" s="51" t="s">
        <v>203</v>
      </c>
      <c r="G6" s="56" t="s">
        <v>201</v>
      </c>
      <c r="H6" s="56" t="s">
        <v>202</v>
      </c>
      <c r="I6" s="56" t="s">
        <v>203</v>
      </c>
      <c r="J6" s="56" t="s">
        <v>201</v>
      </c>
      <c r="K6" s="56" t="s">
        <v>202</v>
      </c>
      <c r="L6" s="56" t="s">
        <v>203</v>
      </c>
    </row>
    <row r="7" spans="1:12" ht="20.85" customHeight="1" x14ac:dyDescent="0.2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147</v>
      </c>
      <c r="K7" s="28" t="s">
        <v>148</v>
      </c>
      <c r="L7" s="28" t="s">
        <v>149</v>
      </c>
    </row>
    <row r="8" spans="1:12" ht="41.25" customHeight="1" x14ac:dyDescent="0.2">
      <c r="A8" s="32" t="s">
        <v>150</v>
      </c>
      <c r="B8" s="31" t="s">
        <v>151</v>
      </c>
      <c r="C8" s="10" t="s">
        <v>39</v>
      </c>
      <c r="D8" s="30">
        <f>D9+D10</f>
        <v>3722611.7600000002</v>
      </c>
      <c r="E8" s="30">
        <f t="shared" ref="E8:I8" si="0">E9+E10</f>
        <v>3757866.15</v>
      </c>
      <c r="F8" s="30">
        <f t="shared" si="0"/>
        <v>3757866.15</v>
      </c>
      <c r="G8" s="30">
        <f t="shared" si="0"/>
        <v>3722611.7600000002</v>
      </c>
      <c r="H8" s="30">
        <f t="shared" si="0"/>
        <v>3757866.15</v>
      </c>
      <c r="I8" s="30">
        <f t="shared" si="0"/>
        <v>3757866.15</v>
      </c>
      <c r="J8" s="29"/>
      <c r="K8" s="29"/>
      <c r="L8" s="29"/>
    </row>
    <row r="9" spans="1:12" ht="54" customHeight="1" x14ac:dyDescent="0.2">
      <c r="A9" s="32" t="s">
        <v>152</v>
      </c>
      <c r="B9" s="31" t="s">
        <v>153</v>
      </c>
      <c r="C9" s="10" t="s">
        <v>39</v>
      </c>
      <c r="D9" s="29"/>
      <c r="E9" s="29"/>
      <c r="F9" s="29"/>
      <c r="G9" s="29"/>
      <c r="H9" s="29"/>
      <c r="I9" s="29"/>
      <c r="J9" s="29"/>
      <c r="K9" s="29"/>
      <c r="L9" s="29"/>
    </row>
    <row r="10" spans="1:12" ht="38.25" customHeight="1" x14ac:dyDescent="0.2">
      <c r="A10" s="32" t="s">
        <v>154</v>
      </c>
      <c r="B10" s="31" t="s">
        <v>155</v>
      </c>
      <c r="C10" s="37"/>
      <c r="D10" s="29">
        <f>G10</f>
        <v>3722611.7600000002</v>
      </c>
      <c r="E10" s="29">
        <f t="shared" ref="E10:F10" si="1">H10</f>
        <v>3757866.15</v>
      </c>
      <c r="F10" s="29">
        <f t="shared" si="1"/>
        <v>3757866.15</v>
      </c>
      <c r="G10" s="29">
        <f>'2022'!D32</f>
        <v>3722611.7600000002</v>
      </c>
      <c r="H10" s="29">
        <v>3757866.15</v>
      </c>
      <c r="I10" s="29">
        <v>3757866.15</v>
      </c>
      <c r="J10" s="29"/>
      <c r="K10" s="29"/>
      <c r="L10" s="29"/>
    </row>
    <row r="11" spans="1:12" x14ac:dyDescent="0.2">
      <c r="A11" s="29" t="s">
        <v>59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">
      <c r="A12" s="29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4" spans="1:12" ht="26.25" customHeight="1" x14ac:dyDescent="0.2">
      <c r="A14" s="82" t="s">
        <v>157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6.25" customHeigh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6.25" customHeight="1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ht="26.25" customHeight="1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26.25" customHeigh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ht="26.2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</sheetData>
  <autoFilter ref="A7:I7"/>
  <mergeCells count="11">
    <mergeCell ref="A1:K1"/>
    <mergeCell ref="A3:A6"/>
    <mergeCell ref="A14:L19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заголовочная</vt:lpstr>
      <vt:lpstr>цели, виды деятельности</vt:lpstr>
      <vt:lpstr>услуги</vt:lpstr>
      <vt:lpstr>балансовая</vt:lpstr>
      <vt:lpstr>фин. состояние</vt:lpstr>
      <vt:lpstr>2022</vt:lpstr>
      <vt:lpstr>2023</vt:lpstr>
      <vt:lpstr>2024</vt:lpstr>
      <vt:lpstr>закупка ТРУ</vt:lpstr>
      <vt:lpstr>балансовая!Заголовки_для_печати</vt:lpstr>
      <vt:lpstr>услуги!Заголовки_для_печати</vt:lpstr>
      <vt:lpstr>'фин. состояние'!Заголовки_для_печати</vt:lpstr>
      <vt:lpstr>'2022'!Область_печати</vt:lpstr>
      <vt:lpstr>'2023'!Область_печати</vt:lpstr>
      <vt:lpstr>'2024'!Область_печати</vt:lpstr>
      <vt:lpstr>'закупка ТРУ'!Область_печати</vt:lpstr>
      <vt:lpstr>услуги!Область_печати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2022-08-11T09:15:13Z</dcterms:modified>
</cp:coreProperties>
</file>